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A-Casket-Mortuary-Grave" sheetId="2" state="visible" r:id="rId4"/>
    <sheet name="B-House-Refurbishment" sheetId="3" state="visible" r:id="rId5"/>
    <sheet name="C-Venue-Grounds" sheetId="4" state="visible" r:id="rId6"/>
    <sheet name="D-Refreshments" sheetId="5" state="visible" r:id="rId7"/>
    <sheet name="E-Family-Residence-Week" sheetId="6" state="visible" r:id="rId8"/>
    <sheet name="F-Home-Feeding-Mourners" sheetId="7" state="visible" r:id="rId9"/>
    <sheet name="G-PreEvent-Print-Attire" sheetId="8" state="visible" r:id="rId10"/>
    <sheet name="H-Media-Programme-Church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<sst xmlns="http://schemas.openxmlformats.org/spreadsheetml/2006/main" count="324" uniqueCount="216">
  <si>
    <t xml:space="preserve">Rev. Gilbert Yawo Afenyo — Funeral Budget Summary</t>
  </si>
  <si>
    <t xml:space="preserve">Prepared for the Family Budget Committee — all figures in Ghana Cedis (GHS)</t>
  </si>
  <si>
    <t xml:space="preserve">Category</t>
  </si>
  <si>
    <t xml:space="preserve">Sheet</t>
  </si>
  <si>
    <t xml:space="preserve">Subtotal (GHS)</t>
  </si>
  <si>
    <t xml:space="preserve">A. Casket, Mortuary &amp; Grave</t>
  </si>
  <si>
    <t xml:space="preserve">A-Casket-Mortuary-Grave</t>
  </si>
  <si>
    <t xml:space="preserve">B. House Refurbishment</t>
  </si>
  <si>
    <t xml:space="preserve">B-House-Refurbishment</t>
  </si>
  <si>
    <t xml:space="preserve">C. Venue &amp; Grounds</t>
  </si>
  <si>
    <t xml:space="preserve">C-Venue-Grounds</t>
  </si>
  <si>
    <t xml:space="preserve">D. Refreshments (Sat + Sun)</t>
  </si>
  <si>
    <t xml:space="preserve">D-Refreshments</t>
  </si>
  <si>
    <t xml:space="preserve">E. Family-in-Residence Week</t>
  </si>
  <si>
    <t xml:space="preserve">E-Family-Residence-Week</t>
  </si>
  <si>
    <t xml:space="preserve">F. Home Feeding (Mourners)</t>
  </si>
  <si>
    <t xml:space="preserve">F-Home-Feeding-Mourners</t>
  </si>
  <si>
    <t xml:space="preserve">G. Pre-Event, Print &amp; Attire</t>
  </si>
  <si>
    <t xml:space="preserve">G-PreEvent-Print-Attire</t>
  </si>
  <si>
    <t xml:space="preserve">H. Media, Programme &amp; Church</t>
  </si>
  <si>
    <t xml:space="preserve">H-Media-Programme-Church</t>
  </si>
  <si>
    <t xml:space="preserve">SUBTOTAL (A–H)</t>
  </si>
  <si>
    <t xml:space="preserve">Contingency (10%)</t>
  </si>
  <si>
    <t xml:space="preserve">GRAND TOTAL</t>
  </si>
  <si>
    <t xml:space="preserve">Guests (Saturday)</t>
  </si>
  <si>
    <t xml:space="preserve">Per-Guest Cost (Subtotal ÷ Guests)</t>
  </si>
  <si>
    <t xml:space="preserve">Number of Siblings Contributing</t>
  </si>
  <si>
    <t xml:space="preserve">Cost per Sibling</t>
  </si>
  <si>
    <t xml:space="preserve">Notes &amp; assumptions</t>
  </si>
  <si>
    <t xml:space="preserve">• Blue-shaded cells (Guests, Siblings) are the only two figures every other number here depends on — change them to re-run the whole budget.</t>
  </si>
  <si>
    <t xml:space="preserve">• Yellow-shaded line items across the category sheets are estimates still awaiting a committee-confirmed quote.</t>
  </si>
  <si>
    <t xml:space="preserve">• “Body preparation for transportation” (Category A) is an estimate; “Body preparation for morgue” has already been paid by Pat.</t>
  </si>
  <si>
    <t xml:space="preserve">• Contingency is calculated on the A–H subtotal only, before it is added to reach the Grand Total.</t>
  </si>
  <si>
    <t xml:space="preserve">Item</t>
  </si>
  <si>
    <t xml:space="preserve">Description / Assumption</t>
  </si>
  <si>
    <t xml:space="preserve">Qty</t>
  </si>
  <si>
    <t xml:space="preserve">Unit</t>
  </si>
  <si>
    <t xml:space="preserve">Unit Rate (GHS)</t>
  </si>
  <si>
    <t xml:space="preserve">Amount (GHS)</t>
  </si>
  <si>
    <t xml:space="preserve">Notes</t>
  </si>
  <si>
    <t xml:space="preserve">Casket</t>
  </si>
  <si>
    <t xml:space="preserve">Casket cost — to family's chosen standard</t>
  </si>
  <si>
    <t xml:space="preserve">item</t>
  </si>
  <si>
    <t xml:space="preserve">Mortuary fees</t>
  </si>
  <si>
    <t xml:space="preserve">GHS 15/day for ~4 months (Jul–Oct), 120 days</t>
  </si>
  <si>
    <t xml:space="preserve">day</t>
  </si>
  <si>
    <t xml:space="preserve">Hearse hire (morgue → venue)</t>
  </si>
  <si>
    <t xml:space="preserve">Body transport Friday; return trip if needed</t>
  </si>
  <si>
    <t xml:space="preserve">Pallbearers</t>
  </si>
  <si>
    <t xml:space="preserve">For orderly conveyance of the body</t>
  </si>
  <si>
    <t xml:space="preserve">Shroud</t>
  </si>
  <si>
    <t xml:space="preserve">Send-off clothing</t>
  </si>
  <si>
    <t xml:space="preserve">Grave works</t>
  </si>
  <si>
    <t xml:space="preserve">Digging, sand, paint, cement, workmanship</t>
  </si>
  <si>
    <t xml:space="preserve">Grave tiling</t>
  </si>
  <si>
    <t xml:space="preserve">Tiles, tile cement, cement, sand, labour</t>
  </si>
  <si>
    <t xml:space="preserve">Church/choir honorarium (Friday)</t>
  </si>
  <si>
    <t xml:space="preserve">Officiating minister(s), choir, musicians</t>
  </si>
  <si>
    <t xml:space="preserve">Honorarium to elders</t>
  </si>
  <si>
    <t xml:space="preserve">Sub-committee coordination allowances (non-family volunteers)</t>
  </si>
  <si>
    <t xml:space="preserve">Laying-in-state &amp; casket stand</t>
  </si>
  <si>
    <t xml:space="preserve">Friday overnight display area dressing</t>
  </si>
  <si>
    <t xml:space="preserve">Body preparation for morgue</t>
  </si>
  <si>
    <t xml:space="preserve">Paid by Pat</t>
  </si>
  <si>
    <t xml:space="preserve">Body preparation for transportation</t>
  </si>
  <si>
    <t xml:space="preserve">Estimate</t>
  </si>
  <si>
    <t xml:space="preserve">Estimate — committee to confirm actual cost</t>
  </si>
  <si>
    <t xml:space="preserve">Subtotal — A. Casket, Mortuary &amp; Grave</t>
  </si>
  <si>
    <t xml:space="preserve">Bush clearing &amp; general cleaning</t>
  </si>
  <si>
    <t xml:space="preserve">Overgrown garden — clearing, pruning, waste removal</t>
  </si>
  <si>
    <t xml:space="preserve">job</t>
  </si>
  <si>
    <t xml:space="preserve">Full exterior &amp; interior repainting</t>
  </si>
  <si>
    <t xml:space="preserve">Paint, brushes, filler + labour</t>
  </si>
  <si>
    <t xml:space="preserve">Medium polytank (~1,000–1,500L)</t>
  </si>
  <si>
    <t xml:space="preserve">Tank + transport</t>
  </si>
  <si>
    <t xml:space="preserve">unit</t>
  </si>
  <si>
    <t xml:space="preserve">Water pump &amp; installation</t>
  </si>
  <si>
    <t xml:space="preserve">Pump, controller + labour, wiring, switch</t>
  </si>
  <si>
    <t xml:space="preserve">Cement works</t>
  </si>
  <si>
    <t xml:space="preserve">Cement, chippings, sand, labour</t>
  </si>
  <si>
    <t xml:space="preserve">Plumbing works</t>
  </si>
  <si>
    <t xml:space="preserve">Pipe runs, connections, tap points, minor leak repairs</t>
  </si>
  <si>
    <t xml:space="preserve">Minor carpentry &amp; door/window repairs</t>
  </si>
  <si>
    <t xml:space="preserve">Fix gate</t>
  </si>
  <si>
    <t xml:space="preserve">Furniture arrangement for sympathisers</t>
  </si>
  <si>
    <t xml:space="preserve">Canopy, extra seating, table and chair for book of condolence (one month)</t>
  </si>
  <si>
    <t xml:space="preserve">General compound tidy-up (post-paint)</t>
  </si>
  <si>
    <t xml:space="preserve">Clear paint debris, burn waste</t>
  </si>
  <si>
    <t xml:space="preserve">Toilet upgrade — disability handrail</t>
  </si>
  <si>
    <t xml:space="preserve">Safety feature for older people</t>
  </si>
  <si>
    <t xml:space="preserve">Handrail for steps</t>
  </si>
  <si>
    <t xml:space="preserve">To enhance walking safety</t>
  </si>
  <si>
    <t xml:space="preserve">Subtotal — B. House Refurbishment</t>
  </si>
  <si>
    <t xml:space="preserve">Lawn mowing / ground preparation</t>
  </si>
  <si>
    <t xml:space="preserve">Cut grass, clear debris, level walking areas before setup</t>
  </si>
  <si>
    <t xml:space="preserve">Canopies (black &amp; white, ~25 seats each)</t>
  </si>
  <si>
    <t xml:space="preserve">Scales with Saturday guest count</t>
  </si>
  <si>
    <t xml:space="preserve">canopy</t>
  </si>
  <si>
    <t xml:space="preserve">Plastic/resin chairs</t>
  </si>
  <si>
    <t xml:space="preserve">650 guest chairs + 50 spare/VIP padded chairs</t>
  </si>
  <si>
    <t xml:space="preserve">chair</t>
  </si>
  <si>
    <t xml:space="preserve">Round/rectangular tables</t>
  </si>
  <si>
    <t xml:space="preserve">Registration, gifts, VIP, refreshment service points</t>
  </si>
  <si>
    <t xml:space="preserve">table</t>
  </si>
  <si>
    <t xml:space="preserve">Undertaking, floral arrangements &amp; aisle decor</t>
  </si>
  <si>
    <t xml:space="preserve">Photogallery, entrance, woodwork &amp; material deco</t>
  </si>
  <si>
    <t xml:space="preserve">Stage/dais &amp; backdrop</t>
  </si>
  <si>
    <t xml:space="preserve">Officiants' platform, family bench, branded backdrop</t>
  </si>
  <si>
    <t xml:space="preserve">Estimate — rate pending committee quote</t>
  </si>
  <si>
    <t xml:space="preserve">PA / sound system + technician</t>
  </si>
  <si>
    <t xml:space="preserve">Speakers, mics, mixer, 3-day hire incl. tech</t>
  </si>
  <si>
    <t xml:space="preserve">Generator hire &amp; fuel</t>
  </si>
  <si>
    <t xml:space="preserve">Backup power for sound, lighting, fans — 3 days</t>
  </si>
  <si>
    <t xml:space="preserve">Standing/misting fans</t>
  </si>
  <si>
    <t xml:space="preserve">Cooling fans for guest seating areas</t>
  </si>
  <si>
    <t xml:space="preserve">lump sum</t>
  </si>
  <si>
    <t xml:space="preserve">Electrical works &amp; site wiring</t>
  </si>
  <si>
    <t xml:space="preserve">Electrician labour, cabling, distribution boards, safety checks</t>
  </si>
  <si>
    <t xml:space="preserve">Portable toilets — VIP grade</t>
  </si>
  <si>
    <t xml:space="preserve">1 unit Fri; 5 Sat; 5 Sun</t>
  </si>
  <si>
    <t xml:space="preserve">unit-day</t>
  </si>
  <si>
    <t xml:space="preserve">Waste management</t>
  </si>
  <si>
    <t xml:space="preserve">Bins, bags, 3-day cleanup crew, skip disposal</t>
  </si>
  <si>
    <t xml:space="preserve">VIP parking arrangements</t>
  </si>
  <si>
    <t xml:space="preserve">Rented hands for parking management</t>
  </si>
  <si>
    <t xml:space="preserve">Signage &amp; directional boards</t>
  </si>
  <si>
    <t xml:space="preserve">Parking, seating zones, restrooms, VIP</t>
  </si>
  <si>
    <t xml:space="preserve">set</t>
  </si>
  <si>
    <t xml:space="preserve">Site security (event days)</t>
  </si>
  <si>
    <t xml:space="preserve">Crowd/parking control, overnight watch Friday night</t>
  </si>
  <si>
    <t xml:space="preserve">shift</t>
  </si>
  <si>
    <t xml:space="preserve">Brass Band</t>
  </si>
  <si>
    <t xml:space="preserve">George Fianku Brass Band</t>
  </si>
  <si>
    <t xml:space="preserve">Borborbor</t>
  </si>
  <si>
    <t xml:space="preserve">Kudzra Agbemeowole Borborbor</t>
  </si>
  <si>
    <t xml:space="preserve">Carpets</t>
  </si>
  <si>
    <t xml:space="preserve">For the centre aisle and grounds</t>
  </si>
  <si>
    <t xml:space="preserve">lot</t>
  </si>
  <si>
    <t xml:space="preserve">Service charge and transport</t>
  </si>
  <si>
    <t xml:space="preserve">Canopies, tables and chairs installation and de-installation</t>
  </si>
  <si>
    <t xml:space="preserve">Barricades and miscellaneous</t>
  </si>
  <si>
    <t xml:space="preserve">Barricades, casket stand, unforeseen items</t>
  </si>
  <si>
    <t xml:space="preserve">Additional grounds decor</t>
  </si>
  <si>
    <t xml:space="preserve">Any spaces to be decorated, not already mentioned</t>
  </si>
  <si>
    <t xml:space="preserve">Setting up of venue</t>
  </si>
  <si>
    <t xml:space="preserve">Honorarium to Asafos etc.</t>
  </si>
  <si>
    <t xml:space="preserve">Subtotal — C. Venue &amp; Grounds</t>
  </si>
  <si>
    <t xml:space="preserve">Takeaway food pack</t>
  </si>
  <si>
    <t xml:space="preserve">Boxed meal (rice/jollof + protein) for guests</t>
  </si>
  <si>
    <t xml:space="preserve">guests</t>
  </si>
  <si>
    <t xml:space="preserve">Sat: canned/bottled drink</t>
  </si>
  <si>
    <t xml:space="preserve">One can or bottle of soft drink per guest</t>
  </si>
  <si>
    <t xml:space="preserve">Buffet</t>
  </si>
  <si>
    <t xml:space="preserve">Table spread — rice, wakye, meats, soups</t>
  </si>
  <si>
    <t xml:space="preserve">Sat: bottled water (500ml)</t>
  </si>
  <si>
    <t xml:space="preserve">Two bottles per guest (two days)</t>
  </si>
  <si>
    <t xml:space="preserve">Saturday serving crew (allowance)</t>
  </si>
  <si>
    <t xml:space="preserve">Packing &amp; distribution team for 700 packs</t>
  </si>
  <si>
    <t xml:space="preserve">people</t>
  </si>
  <si>
    <t xml:space="preserve">Serving supplies</t>
  </si>
  <si>
    <t xml:space="preserve">Coolers, ice blocks, napkins, disposable gloves, trays</t>
  </si>
  <si>
    <t xml:space="preserve">Packaging bags</t>
  </si>
  <si>
    <t xml:space="preserve">Bags for food and drinks</t>
  </si>
  <si>
    <t xml:space="preserve">units</t>
  </si>
  <si>
    <t xml:space="preserve">Sunday thanksgiving reception refreshment</t>
  </si>
  <si>
    <t xml:space="preserve">Biscuits/drink or small pack for ~300 congregation</t>
  </si>
  <si>
    <t xml:space="preserve">Subtotal — D. Refreshments (Sat + Sun)</t>
  </si>
  <si>
    <t xml:space="preserve">Family meals (in-house, separate from mourner catering)</t>
  </si>
  <si>
    <t xml:space="preserve">~20 family members x 5 days x 2 meals, ingredients + cooking labour</t>
  </si>
  <si>
    <t xml:space="preserve">person-days</t>
  </si>
  <si>
    <t xml:space="preserve">Local transport / logistics for the week</t>
  </si>
  <si>
    <t xml:space="preserve">Fuel/taxi for errands, pickups</t>
  </si>
  <si>
    <t xml:space="preserve">Family restroom/bathing top-up supplies</t>
  </si>
  <si>
    <t xml:space="preserve">Toiletries, extra water storage, generator fuel top-up</t>
  </si>
  <si>
    <t xml:space="preserve">Bottled water (500ml)</t>
  </si>
  <si>
    <t xml:space="preserve">Water supply for family members</t>
  </si>
  <si>
    <t xml:space="preserve">Subtotal — E. Family-in-Residence Week</t>
  </si>
  <si>
    <t xml:space="preserve">Daily cooking ingredients</t>
  </si>
  <si>
    <t xml:space="preserve">Bulk foodstuff, avg ~20 visitors/day across 4 days</t>
  </si>
  <si>
    <t xml:space="preserve">days</t>
  </si>
  <si>
    <t xml:space="preserve">Cooking gas / fuel</t>
  </si>
  <si>
    <t xml:space="preserve">Fuel for daily cooking across 8 days</t>
  </si>
  <si>
    <t xml:space="preserve">Disposable serving packs for daily visitors</t>
  </si>
  <si>
    <t xml:space="preserve">For casual daily visitor service</t>
  </si>
  <si>
    <t xml:space="preserve">Daily water &amp; drinks for visitors</t>
  </si>
  <si>
    <t xml:space="preserve">Water sachets/bottles and soft drinks for daily callers</t>
  </si>
  <si>
    <t xml:space="preserve">packs</t>
  </si>
  <si>
    <t xml:space="preserve">Kitchen helper wages</t>
  </si>
  <si>
    <t xml:space="preserve">3 helpers</t>
  </si>
  <si>
    <t xml:space="preserve">Subtotal — F. Home Feeding (Mourners)</t>
  </si>
  <si>
    <t xml:space="preserve">Radio/press obituary announcements</t>
  </si>
  <si>
    <t xml:space="preserve">Radio spots + newspaper obituary notice</t>
  </si>
  <si>
    <t xml:space="preserve">package</t>
  </si>
  <si>
    <t xml:space="preserve">Funeral brochures/program booklets</t>
  </si>
  <si>
    <t xml:space="preserve">Design + printing</t>
  </si>
  <si>
    <t xml:space="preserve">copy</t>
  </si>
  <si>
    <t xml:space="preserve">Posters &amp; banners, invitation and thank-you cards, receipt books</t>
  </si>
  <si>
    <t xml:space="preserve">Roadside/church posters, entrance banners, receipt booklets</t>
  </si>
  <si>
    <t xml:space="preserve">Invitation cards (VIP/dignitaries)</t>
  </si>
  <si>
    <t xml:space="preserve">Printed invitations for special guests</t>
  </si>
  <si>
    <t xml:space="preserve">card</t>
  </si>
  <si>
    <t xml:space="preserve">White cloth, black cloth — siblings &amp; spouses (~20)</t>
  </si>
  <si>
    <t xml:space="preserve">Not yet costed</t>
  </si>
  <si>
    <t xml:space="preserve">Estimate — committee to confirm actual quote</t>
  </si>
  <si>
    <t xml:space="preserve">Subtotal — G. Pre-Event, Print &amp; Attire</t>
  </si>
  <si>
    <t xml:space="preserve">Photography / videography</t>
  </si>
  <si>
    <t xml:space="preserve">Professional coverage Fri–Sun</t>
  </si>
  <si>
    <t xml:space="preserve">MC &amp; programme coordination</t>
  </si>
  <si>
    <t xml:space="preserve">Professional MC for Saturday main event</t>
  </si>
  <si>
    <t xml:space="preserve">Ushers / protocol officers</t>
  </si>
  <si>
    <t xml:space="preserve">~20 ushers/protocol officers for event days</t>
  </si>
  <si>
    <t xml:space="preserve">persons</t>
  </si>
  <si>
    <t xml:space="preserve">Clergy &amp; choir honorarium (Sat &amp; Sun)</t>
  </si>
  <si>
    <t xml:space="preserve">Souvenirs</t>
  </si>
  <si>
    <t xml:space="preserve">Keyrings, pens, bottle openers</t>
  </si>
  <si>
    <t xml:space="preserve">Subtotal — H. Media, Programme &amp; Church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</si>
</sst>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–"/>
    <numFmt numFmtId="166" formatCode="#,##0.00;\(#,##0.00\);\–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1F293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.5"/>
      <color rgb="FF1F2937"/>
      <name val="Arial"/>
      <family val="0"/>
      <charset val="1"/>
    </font>
    <font>
      <b val="true"/>
      <sz val="12.5"/>
      <color rgb="FF1F2937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3"/>
      <color rgb="FFFFFFFF"/>
      <name val="Arial"/>
      <family val="0"/>
      <charset val="1"/>
    </font>
    <font>
      <i val="true"/>
      <sz val="8.5"/>
      <color rgb="FF92720C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2A78D6"/>
        <bgColor rgb="FF4672A8"/>
      </patternFill>
    </fill>
    <fill>
      <patternFill patternType="solid">
        <fgColor rgb="FF1BAF7A"/>
        <bgColor rgb="FF4299B0"/>
      </patternFill>
    </fill>
    <fill>
      <patternFill patternType="solid">
        <fgColor rgb="FFEDA100"/>
        <bgColor rgb="FFDC853E"/>
      </patternFill>
    </fill>
    <fill>
      <patternFill patternType="solid">
        <fgColor rgb="FF1F8A1F"/>
        <bgColor rgb="FF008080"/>
      </patternFill>
    </fill>
    <fill>
      <patternFill patternType="solid">
        <fgColor rgb="FF4A3AA7"/>
        <bgColor rgb="FF725990"/>
      </patternFill>
    </fill>
    <fill>
      <patternFill patternType="solid">
        <fgColor rgb="FFE34948"/>
        <bgColor rgb="FFEB6834"/>
      </patternFill>
    </fill>
    <fill>
      <patternFill patternType="solid">
        <fgColor rgb="FFE87BA4"/>
        <bgColor rgb="FFD09493"/>
      </patternFill>
    </fill>
    <fill>
      <patternFill patternType="solid">
        <fgColor rgb="FFEB6834"/>
        <bgColor rgb="FFDC853E"/>
      </patternFill>
    </fill>
    <fill>
      <patternFill patternType="solid">
        <fgColor rgb="FFFBF1D6"/>
        <bgColor rgb="FFFEF3C7"/>
      </patternFill>
    </fill>
    <fill>
      <patternFill patternType="solid">
        <fgColor rgb="FFEFC061"/>
        <bgColor rgb="FFEDA100"/>
      </patternFill>
    </fill>
    <fill>
      <patternFill patternType="solid">
        <fgColor rgb="FFEAF2FF"/>
        <bgColor rgb="FFFFFFFF"/>
      </patternFill>
    </fill>
    <fill>
      <patternFill patternType="solid">
        <fgColor rgb="FFFEF3C7"/>
        <bgColor rgb="FFFBF1D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medium">
        <color rgb="FF1F2937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11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1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1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1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1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6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7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8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9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1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8A1F"/>
      <rgbColor rgb="FF000080"/>
      <rgbColor rgb="FF92720C"/>
      <rgbColor rgb="FF800080"/>
      <rgbColor rgb="FF4F81BD"/>
      <rgbColor rgb="FFC0C0C0"/>
      <rgbColor rgb="FF6B7280"/>
      <rgbColor rgb="FF93A9CE"/>
      <rgbColor rgb="FFAB4744"/>
      <rgbColor rgb="FFFEF3C7"/>
      <rgbColor rgb="FFEAF2FF"/>
      <rgbColor rgb="FF660066"/>
      <rgbColor rgb="FFE87BA4"/>
      <rgbColor rgb="FF4672A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BF1D6"/>
      <rgbColor rgb="FF99CCFF"/>
      <rgbColor rgb="FFD09493"/>
      <rgbColor rgb="FFCC99FF"/>
      <rgbColor rgb="FFEFC061"/>
      <rgbColor rgb="FF2A78D6"/>
      <rgbColor rgb="FF4299B0"/>
      <rgbColor rgb="FF99CC00"/>
      <rgbColor rgb="FFDC853E"/>
      <rgbColor rgb="FFEDA100"/>
      <rgbColor rgb="FFEB6834"/>
      <rgbColor rgb="FF725990"/>
      <rgbColor rgb="FF8AA64F"/>
      <rgbColor rgb="FF003366"/>
      <rgbColor rgb="FF1BAF7A"/>
      <rgbColor rgb="FF003300"/>
      <rgbColor rgb="FF333300"/>
      <rgbColor rgb="FF993300"/>
      <rgbColor rgb="FFE34948"/>
      <rgbColor rgb="FF4A3AA7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Summary!D4</c:f>
              <c:strCache>
                <c:ptCount val="1"/>
                <c:pt idx="0">
                  <c:v>Subtotal (GHS)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1260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1260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1260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1260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1260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1260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1260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1260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sz="1000" b="0" u="none" strike="noStrike">
                      <a:solidFill>
                        <a:srgbClr val="000000"/>
                      </a:solidFill>
                      <a:uFillTx/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</c:dLbls>
          <c:cat>
            <c:strRef>
              <c:f>Summary!$B$5:$B$12</c:f>
              <c:strCache>
                <c:ptCount val="8"/>
                <c:pt idx="0">
                  <c:v>A. Casket, Mortuary &amp; Grave</c:v>
                </c:pt>
                <c:pt idx="1">
                  <c:v>B. House Refurbishment</c:v>
                </c:pt>
                <c:pt idx="2">
                  <c:v>C. Venue &amp; Grounds</c:v>
                </c:pt>
                <c:pt idx="3">
                  <c:v>D. Refreshments (Sat + Sun)</c:v>
                </c:pt>
                <c:pt idx="4">
                  <c:v>E. Family-in-Residence Week</c:v>
                </c:pt>
                <c:pt idx="5">
                  <c:v>F. Home Feeding (Mourners)</c:v>
                </c:pt>
                <c:pt idx="6">
                  <c:v>G. Pre-Event, Print &amp; Attire</c:v>
                </c:pt>
                <c:pt idx="7">
                  <c:v>H. Media, Programme &amp; Church</c:v>
                </c:pt>
              </c:strCache>
            </c:strRef>
          </c:cat>
          <c:val>
            <c:numRef>
              <c:f>Summary!$D$5:$D$12</c:f>
              <c:numCache>
                <c:formatCode>#,##0;\(#,##0\);\–</c:formatCode>
                <c:ptCount val="8"/>
                <c:pt idx="0">
                  <c:v>40395</c:v>
                </c:pt>
                <c:pt idx="1">
                  <c:v>33272</c:v>
                </c:pt>
                <c:pt idx="2">
                  <c:v>86500</c:v>
                </c:pt>
                <c:pt idx="3">
                  <c:v>83700</c:v>
                </c:pt>
                <c:pt idx="4">
                  <c:v>12220</c:v>
                </c:pt>
                <c:pt idx="5">
                  <c:v>4840</c:v>
                </c:pt>
                <c:pt idx="6">
                  <c:v>19000</c:v>
                </c:pt>
                <c:pt idx="7">
                  <c:v>15500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3</xdr:row>
      <xdr:rowOff>0</xdr:rowOff>
    </xdr:from>
    <xdr:to>
      <xdr:col>12</xdr:col>
      <xdr:colOff>38880</xdr:colOff>
      <xdr:row>17</xdr:row>
      <xdr:rowOff>41040</xdr:rowOff>
    </xdr:to>
    <xdr:graphicFrame>
      <xdr:nvGraphicFramePr>
        <xdr:cNvPr id="1" name="Chart 1"/>
        <xdr:cNvGraphicFramePr/>
      </xdr:nvGraphicFramePr>
      <xdr:xfrm>
        <a:off x="6179760" y="70488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2937"/>
    <pageSetUpPr fitToPage="false"/>
  </sheetPr>
  <dimension ref="A1:F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6"/>
    <col collapsed="false" customWidth="true" hidden="false" outlineLevel="0" max="4" min="4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9.5" hidden="false" customHeight="true" outlineLevel="0" collapsed="false">
      <c r="A4" s="3"/>
      <c r="B4" s="4" t="s">
        <v>2</v>
      </c>
      <c r="C4" s="4" t="s">
        <v>3</v>
      </c>
      <c r="D4" s="5" t="s">
        <v>4</v>
      </c>
    </row>
    <row r="5" customFormat="false" ht="15" hidden="false" customHeight="false" outlineLevel="0" collapsed="false">
      <c r="A5" s="6"/>
      <c r="B5" s="7" t="s">
        <v>5</v>
      </c>
      <c r="C5" s="8" t="s">
        <v>6</v>
      </c>
      <c r="D5" s="9" t="n">
        <f aca="false">'A-Casket-Mortuary-Grave'!F16</f>
        <v>40395</v>
      </c>
    </row>
    <row r="6" customFormat="false" ht="15" hidden="false" customHeight="false" outlineLevel="0" collapsed="false">
      <c r="A6" s="10"/>
      <c r="B6" s="7" t="s">
        <v>7</v>
      </c>
      <c r="C6" s="8" t="s">
        <v>8</v>
      </c>
      <c r="D6" s="9" t="n">
        <f aca="false">'B-House-Refurbishment'!F15</f>
        <v>33272</v>
      </c>
    </row>
    <row r="7" customFormat="false" ht="15" hidden="false" customHeight="false" outlineLevel="0" collapsed="false">
      <c r="A7" s="11"/>
      <c r="B7" s="7" t="s">
        <v>9</v>
      </c>
      <c r="C7" s="8" t="s">
        <v>10</v>
      </c>
      <c r="D7" s="9" t="n">
        <f aca="false">'C-Venue-Grounds'!F26</f>
        <v>86500</v>
      </c>
    </row>
    <row r="8" customFormat="false" ht="15" hidden="false" customHeight="false" outlineLevel="0" collapsed="false">
      <c r="A8" s="12"/>
      <c r="B8" s="7" t="s">
        <v>11</v>
      </c>
      <c r="C8" s="8" t="s">
        <v>12</v>
      </c>
      <c r="D8" s="9" t="n">
        <f aca="false">'D-Refreshments'!F12</f>
        <v>83700</v>
      </c>
    </row>
    <row r="9" customFormat="false" ht="15" hidden="false" customHeight="false" outlineLevel="0" collapsed="false">
      <c r="A9" s="13"/>
      <c r="B9" s="7" t="s">
        <v>13</v>
      </c>
      <c r="C9" s="8" t="s">
        <v>14</v>
      </c>
      <c r="D9" s="9" t="n">
        <f aca="false">'E-Family-Residence-Week'!F8</f>
        <v>12220</v>
      </c>
    </row>
    <row r="10" customFormat="false" ht="15" hidden="false" customHeight="false" outlineLevel="0" collapsed="false">
      <c r="A10" s="14"/>
      <c r="B10" s="7" t="s">
        <v>15</v>
      </c>
      <c r="C10" s="8" t="s">
        <v>16</v>
      </c>
      <c r="D10" s="9" t="n">
        <f aca="false">'F-Home-Feeding-Mourners'!F9</f>
        <v>4840</v>
      </c>
    </row>
    <row r="11" customFormat="false" ht="15" hidden="false" customHeight="false" outlineLevel="0" collapsed="false">
      <c r="A11" s="15"/>
      <c r="B11" s="7" t="s">
        <v>17</v>
      </c>
      <c r="C11" s="8" t="s">
        <v>18</v>
      </c>
      <c r="D11" s="9" t="n">
        <f aca="false">'G-PreEvent-Print-Attire'!F9</f>
        <v>19000</v>
      </c>
    </row>
    <row r="12" customFormat="false" ht="15" hidden="false" customHeight="false" outlineLevel="0" collapsed="false">
      <c r="A12" s="16"/>
      <c r="B12" s="7" t="s">
        <v>19</v>
      </c>
      <c r="C12" s="8" t="s">
        <v>20</v>
      </c>
      <c r="D12" s="9" t="n">
        <f aca="false">'H-Media-Programme-Church'!F9</f>
        <v>15500</v>
      </c>
    </row>
    <row r="14" customFormat="false" ht="15" hidden="false" customHeight="false" outlineLevel="0" collapsed="false">
      <c r="A14" s="17"/>
      <c r="B14" s="18" t="s">
        <v>21</v>
      </c>
      <c r="C14" s="17"/>
      <c r="D14" s="19" t="n">
        <f aca="false">SUM(D5:D12)</f>
        <v>295427</v>
      </c>
    </row>
    <row r="15" customFormat="false" ht="15" hidden="false" customHeight="false" outlineLevel="0" collapsed="false">
      <c r="A15" s="20"/>
      <c r="B15" s="7" t="s">
        <v>22</v>
      </c>
      <c r="C15" s="20"/>
      <c r="D15" s="21" t="n">
        <f aca="false">D14*0.1</f>
        <v>29542.7</v>
      </c>
    </row>
    <row r="16" customFormat="false" ht="24" hidden="false" customHeight="true" outlineLevel="0" collapsed="false">
      <c r="A16" s="22"/>
      <c r="B16" s="23" t="s">
        <v>23</v>
      </c>
      <c r="C16" s="22"/>
      <c r="D16" s="24" t="n">
        <f aca="false">D14+D15</f>
        <v>324969.7</v>
      </c>
    </row>
    <row r="18" customFormat="false" ht="15" hidden="false" customHeight="false" outlineLevel="0" collapsed="false">
      <c r="B18" s="25" t="s">
        <v>24</v>
      </c>
      <c r="D18" s="26" t="n">
        <v>700</v>
      </c>
    </row>
    <row r="19" customFormat="false" ht="15" hidden="false" customHeight="false" outlineLevel="0" collapsed="false">
      <c r="B19" s="25" t="s">
        <v>25</v>
      </c>
      <c r="D19" s="27" t="n">
        <f aca="false">D14/D18</f>
        <v>422.038571428571</v>
      </c>
    </row>
    <row r="21" customFormat="false" ht="15" hidden="false" customHeight="false" outlineLevel="0" collapsed="false">
      <c r="B21" s="25" t="s">
        <v>26</v>
      </c>
      <c r="D21" s="26" t="n">
        <v>9</v>
      </c>
    </row>
    <row r="22" customFormat="false" ht="15" hidden="false" customHeight="false" outlineLevel="0" collapsed="false">
      <c r="B22" s="25" t="s">
        <v>27</v>
      </c>
      <c r="D22" s="27" t="n">
        <f aca="false">D16/D21</f>
        <v>36107.7444444445</v>
      </c>
    </row>
    <row r="25" customFormat="false" ht="15" hidden="false" customHeight="false" outlineLevel="0" collapsed="false">
      <c r="B25" s="28" t="s">
        <v>28</v>
      </c>
    </row>
    <row r="26" customFormat="false" ht="13.5" hidden="false" customHeight="true" outlineLevel="0" collapsed="false">
      <c r="B26" s="29" t="s">
        <v>29</v>
      </c>
      <c r="C26" s="29"/>
      <c r="D26" s="29"/>
      <c r="E26" s="29"/>
      <c r="F26" s="29"/>
    </row>
    <row r="27" customFormat="false" ht="13.5" hidden="false" customHeight="true" outlineLevel="0" collapsed="false">
      <c r="B27" s="29" t="s">
        <v>30</v>
      </c>
      <c r="C27" s="29"/>
      <c r="D27" s="29"/>
      <c r="E27" s="29"/>
      <c r="F27" s="29"/>
    </row>
    <row r="28" customFormat="false" ht="13.5" hidden="false" customHeight="true" outlineLevel="0" collapsed="false">
      <c r="B28" s="29" t="s">
        <v>31</v>
      </c>
      <c r="C28" s="29"/>
      <c r="D28" s="29"/>
      <c r="E28" s="29"/>
      <c r="F28" s="29"/>
    </row>
    <row r="29" customFormat="false" ht="13.5" hidden="false" customHeight="true" outlineLevel="0" collapsed="false">
      <c r="B29" s="29" t="s">
        <v>32</v>
      </c>
      <c r="C29" s="29"/>
      <c r="D29" s="29"/>
      <c r="E29" s="29"/>
      <c r="F29" s="29"/>
    </row>
  </sheetData>
  <mergeCells count="6">
    <mergeCell ref="A1:D1"/>
    <mergeCell ref="A2:D2"/>
    <mergeCell ref="B26:F26"/>
    <mergeCell ref="B27:F27"/>
    <mergeCell ref="B28:F28"/>
    <mergeCell ref="B29:F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A78D6"/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30" t="s">
        <v>5</v>
      </c>
      <c r="B1" s="30"/>
      <c r="C1" s="30"/>
      <c r="D1" s="30"/>
      <c r="E1" s="30"/>
      <c r="F1" s="30"/>
      <c r="G1" s="30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40</v>
      </c>
      <c r="B4" s="32" t="s">
        <v>41</v>
      </c>
      <c r="C4" s="33" t="n">
        <v>1</v>
      </c>
      <c r="D4" s="33" t="s">
        <v>42</v>
      </c>
      <c r="E4" s="34" t="n">
        <v>14000</v>
      </c>
      <c r="F4" s="35" t="n">
        <f aca="false">C4*E4</f>
        <v>14000</v>
      </c>
      <c r="G4" s="36"/>
    </row>
    <row r="5" customFormat="false" ht="15" hidden="false" customHeight="false" outlineLevel="0" collapsed="false">
      <c r="A5" s="31" t="s">
        <v>43</v>
      </c>
      <c r="B5" s="32" t="s">
        <v>44</v>
      </c>
      <c r="C5" s="33" t="n">
        <v>120</v>
      </c>
      <c r="D5" s="33" t="s">
        <v>45</v>
      </c>
      <c r="E5" s="34" t="n">
        <v>15</v>
      </c>
      <c r="F5" s="35" t="n">
        <f aca="false">C5*E5</f>
        <v>1800</v>
      </c>
      <c r="G5" s="36"/>
    </row>
    <row r="6" customFormat="false" ht="15" hidden="false" customHeight="false" outlineLevel="0" collapsed="false">
      <c r="A6" s="31" t="s">
        <v>46</v>
      </c>
      <c r="B6" s="32" t="s">
        <v>47</v>
      </c>
      <c r="C6" s="33" t="n">
        <v>1</v>
      </c>
      <c r="D6" s="33" t="s">
        <v>42</v>
      </c>
      <c r="E6" s="34" t="n">
        <v>7500</v>
      </c>
      <c r="F6" s="35" t="n">
        <f aca="false">C6*E6</f>
        <v>7500</v>
      </c>
      <c r="G6" s="36"/>
    </row>
    <row r="7" customFormat="false" ht="15" hidden="false" customHeight="false" outlineLevel="0" collapsed="false">
      <c r="A7" s="31" t="s">
        <v>48</v>
      </c>
      <c r="B7" s="32" t="s">
        <v>49</v>
      </c>
      <c r="C7" s="33" t="n">
        <v>1</v>
      </c>
      <c r="D7" s="33" t="s">
        <v>42</v>
      </c>
      <c r="E7" s="34" t="n">
        <v>3500</v>
      </c>
      <c r="F7" s="35" t="n">
        <f aca="false">C7*E7</f>
        <v>3500</v>
      </c>
      <c r="G7" s="36"/>
    </row>
    <row r="8" customFormat="false" ht="15" hidden="false" customHeight="false" outlineLevel="0" collapsed="false">
      <c r="A8" s="31" t="s">
        <v>50</v>
      </c>
      <c r="B8" s="32" t="s">
        <v>51</v>
      </c>
      <c r="C8" s="33" t="n">
        <v>1</v>
      </c>
      <c r="D8" s="33" t="s">
        <v>42</v>
      </c>
      <c r="E8" s="34" t="n">
        <v>3000</v>
      </c>
      <c r="F8" s="35" t="n">
        <f aca="false">C8*E8</f>
        <v>3000</v>
      </c>
      <c r="G8" s="36"/>
    </row>
    <row r="9" customFormat="false" ht="15" hidden="false" customHeight="false" outlineLevel="0" collapsed="false">
      <c r="A9" s="31" t="s">
        <v>52</v>
      </c>
      <c r="B9" s="32" t="s">
        <v>53</v>
      </c>
      <c r="C9" s="33" t="n">
        <v>1</v>
      </c>
      <c r="D9" s="33" t="s">
        <v>42</v>
      </c>
      <c r="E9" s="34" t="n">
        <v>2095</v>
      </c>
      <c r="F9" s="35" t="n">
        <f aca="false">C9*E9</f>
        <v>2095</v>
      </c>
      <c r="G9" s="36"/>
    </row>
    <row r="10" customFormat="false" ht="15" hidden="false" customHeight="false" outlineLevel="0" collapsed="false">
      <c r="A10" s="31" t="s">
        <v>54</v>
      </c>
      <c r="B10" s="32" t="s">
        <v>55</v>
      </c>
      <c r="C10" s="33" t="n">
        <v>1</v>
      </c>
      <c r="D10" s="33" t="s">
        <v>42</v>
      </c>
      <c r="E10" s="34" t="n">
        <v>3000</v>
      </c>
      <c r="F10" s="35" t="n">
        <f aca="false">C10*E10</f>
        <v>3000</v>
      </c>
      <c r="G10" s="36"/>
    </row>
    <row r="11" customFormat="false" ht="15" hidden="false" customHeight="false" outlineLevel="0" collapsed="false">
      <c r="A11" s="31" t="s">
        <v>56</v>
      </c>
      <c r="B11" s="32" t="s">
        <v>57</v>
      </c>
      <c r="C11" s="33" t="n">
        <v>1</v>
      </c>
      <c r="D11" s="33" t="s">
        <v>42</v>
      </c>
      <c r="E11" s="34" t="n">
        <v>500</v>
      </c>
      <c r="F11" s="35" t="n">
        <f aca="false">C11*E11</f>
        <v>500</v>
      </c>
      <c r="G11" s="36"/>
    </row>
    <row r="12" customFormat="false" ht="22.35" hidden="false" customHeight="false" outlineLevel="0" collapsed="false">
      <c r="A12" s="31" t="s">
        <v>58</v>
      </c>
      <c r="B12" s="32" t="s">
        <v>59</v>
      </c>
      <c r="C12" s="33" t="n">
        <v>1</v>
      </c>
      <c r="D12" s="33" t="s">
        <v>42</v>
      </c>
      <c r="E12" s="34" t="n">
        <v>1000</v>
      </c>
      <c r="F12" s="35" t="n">
        <f aca="false">C12*E12</f>
        <v>1000</v>
      </c>
      <c r="G12" s="36"/>
    </row>
    <row r="13" customFormat="false" ht="15" hidden="false" customHeight="false" outlineLevel="0" collapsed="false">
      <c r="A13" s="31" t="s">
        <v>60</v>
      </c>
      <c r="B13" s="32" t="s">
        <v>61</v>
      </c>
      <c r="C13" s="33" t="n">
        <v>1</v>
      </c>
      <c r="D13" s="33" t="s">
        <v>42</v>
      </c>
      <c r="E13" s="34" t="n">
        <v>2000</v>
      </c>
      <c r="F13" s="35" t="n">
        <f aca="false">C13*E13</f>
        <v>2000</v>
      </c>
      <c r="G13" s="36"/>
    </row>
    <row r="14" customFormat="false" ht="15" hidden="false" customHeight="false" outlineLevel="0" collapsed="false">
      <c r="A14" s="31" t="s">
        <v>62</v>
      </c>
      <c r="B14" s="32" t="s">
        <v>63</v>
      </c>
      <c r="C14" s="33" t="n">
        <v>1</v>
      </c>
      <c r="D14" s="33" t="s">
        <v>42</v>
      </c>
      <c r="E14" s="34" t="n">
        <v>1000</v>
      </c>
      <c r="F14" s="35" t="n">
        <f aca="false">C14*E14</f>
        <v>1000</v>
      </c>
      <c r="G14" s="36"/>
    </row>
    <row r="15" customFormat="false" ht="15" hidden="false" customHeight="false" outlineLevel="0" collapsed="false">
      <c r="A15" s="37" t="s">
        <v>64</v>
      </c>
      <c r="B15" s="38" t="s">
        <v>65</v>
      </c>
      <c r="C15" s="39" t="n">
        <v>1</v>
      </c>
      <c r="D15" s="39" t="s">
        <v>42</v>
      </c>
      <c r="E15" s="40" t="n">
        <v>1000</v>
      </c>
      <c r="F15" s="41" t="n">
        <f aca="false">C15*E15</f>
        <v>1000</v>
      </c>
      <c r="G15" s="42" t="s">
        <v>66</v>
      </c>
    </row>
    <row r="16" customFormat="false" ht="21.75" hidden="false" customHeight="true" outlineLevel="0" collapsed="false">
      <c r="A16" s="18" t="s">
        <v>67</v>
      </c>
      <c r="B16" s="18"/>
      <c r="C16" s="18"/>
      <c r="D16" s="18"/>
      <c r="E16" s="18"/>
      <c r="F16" s="19" t="n">
        <f aca="false">SUM(F4:F15)</f>
        <v>40395</v>
      </c>
      <c r="G16" s="17"/>
    </row>
  </sheetData>
  <mergeCells count="2">
    <mergeCell ref="A1:G1"/>
    <mergeCell ref="A16:E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AF7A"/>
    <pageSetUpPr fitToPage="false"/>
  </sheetPr>
  <dimension ref="A1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3" t="s">
        <v>7</v>
      </c>
      <c r="B1" s="43"/>
      <c r="C1" s="43"/>
      <c r="D1" s="43"/>
      <c r="E1" s="43"/>
      <c r="F1" s="43"/>
      <c r="G1" s="43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68</v>
      </c>
      <c r="B4" s="32" t="s">
        <v>69</v>
      </c>
      <c r="C4" s="33" t="n">
        <v>1</v>
      </c>
      <c r="D4" s="33" t="s">
        <v>70</v>
      </c>
      <c r="E4" s="34" t="n">
        <v>1500</v>
      </c>
      <c r="F4" s="35" t="n">
        <f aca="false">C4*E4</f>
        <v>1500</v>
      </c>
      <c r="G4" s="36"/>
    </row>
    <row r="5" customFormat="false" ht="15" hidden="false" customHeight="false" outlineLevel="0" collapsed="false">
      <c r="A5" s="31" t="s">
        <v>71</v>
      </c>
      <c r="B5" s="32" t="s">
        <v>72</v>
      </c>
      <c r="C5" s="33" t="n">
        <v>1</v>
      </c>
      <c r="D5" s="33" t="s">
        <v>70</v>
      </c>
      <c r="E5" s="34" t="n">
        <v>6905</v>
      </c>
      <c r="F5" s="35" t="n">
        <f aca="false">C5*E5</f>
        <v>6905</v>
      </c>
      <c r="G5" s="36"/>
    </row>
    <row r="6" customFormat="false" ht="15" hidden="false" customHeight="false" outlineLevel="0" collapsed="false">
      <c r="A6" s="31" t="s">
        <v>73</v>
      </c>
      <c r="B6" s="32" t="s">
        <v>74</v>
      </c>
      <c r="C6" s="33" t="n">
        <v>1</v>
      </c>
      <c r="D6" s="33" t="s">
        <v>75</v>
      </c>
      <c r="E6" s="34" t="n">
        <v>5500</v>
      </c>
      <c r="F6" s="35" t="n">
        <f aca="false">C6*E6</f>
        <v>5500</v>
      </c>
      <c r="G6" s="36"/>
    </row>
    <row r="7" customFormat="false" ht="15" hidden="false" customHeight="false" outlineLevel="0" collapsed="false">
      <c r="A7" s="31" t="s">
        <v>76</v>
      </c>
      <c r="B7" s="32" t="s">
        <v>77</v>
      </c>
      <c r="C7" s="33" t="n">
        <v>1</v>
      </c>
      <c r="D7" s="33" t="s">
        <v>75</v>
      </c>
      <c r="E7" s="34" t="n">
        <v>3367</v>
      </c>
      <c r="F7" s="35" t="n">
        <f aca="false">C7*E7</f>
        <v>3367</v>
      </c>
      <c r="G7" s="36"/>
    </row>
    <row r="8" customFormat="false" ht="15" hidden="false" customHeight="false" outlineLevel="0" collapsed="false">
      <c r="A8" s="31" t="s">
        <v>78</v>
      </c>
      <c r="B8" s="32" t="s">
        <v>79</v>
      </c>
      <c r="C8" s="33" t="n">
        <v>1</v>
      </c>
      <c r="D8" s="33" t="s">
        <v>75</v>
      </c>
      <c r="E8" s="34" t="n">
        <v>2800</v>
      </c>
      <c r="F8" s="35" t="n">
        <f aca="false">C8*E8</f>
        <v>2800</v>
      </c>
      <c r="G8" s="36"/>
    </row>
    <row r="9" customFormat="false" ht="15" hidden="false" customHeight="false" outlineLevel="0" collapsed="false">
      <c r="A9" s="31" t="s">
        <v>80</v>
      </c>
      <c r="B9" s="32" t="s">
        <v>81</v>
      </c>
      <c r="C9" s="33" t="n">
        <v>1</v>
      </c>
      <c r="D9" s="33" t="s">
        <v>70</v>
      </c>
      <c r="E9" s="34" t="n">
        <v>1000</v>
      </c>
      <c r="F9" s="35" t="n">
        <f aca="false">C9*E9</f>
        <v>1000</v>
      </c>
      <c r="G9" s="36"/>
    </row>
    <row r="10" customFormat="false" ht="15" hidden="false" customHeight="false" outlineLevel="0" collapsed="false">
      <c r="A10" s="31" t="s">
        <v>82</v>
      </c>
      <c r="B10" s="32" t="s">
        <v>83</v>
      </c>
      <c r="C10" s="33" t="n">
        <v>1</v>
      </c>
      <c r="D10" s="33" t="s">
        <v>70</v>
      </c>
      <c r="E10" s="34" t="n">
        <v>1000</v>
      </c>
      <c r="F10" s="35" t="n">
        <f aca="false">C10*E10</f>
        <v>1000</v>
      </c>
      <c r="G10" s="36"/>
    </row>
    <row r="11" customFormat="false" ht="22.35" hidden="false" customHeight="false" outlineLevel="0" collapsed="false">
      <c r="A11" s="31" t="s">
        <v>84</v>
      </c>
      <c r="B11" s="32" t="s">
        <v>85</v>
      </c>
      <c r="C11" s="33" t="n">
        <v>4</v>
      </c>
      <c r="D11" s="33" t="s">
        <v>70</v>
      </c>
      <c r="E11" s="34" t="n">
        <v>1800</v>
      </c>
      <c r="F11" s="35" t="n">
        <f aca="false">C11*E11</f>
        <v>7200</v>
      </c>
      <c r="G11" s="36"/>
    </row>
    <row r="12" customFormat="false" ht="15" hidden="false" customHeight="false" outlineLevel="0" collapsed="false">
      <c r="A12" s="31" t="s">
        <v>86</v>
      </c>
      <c r="B12" s="32" t="s">
        <v>87</v>
      </c>
      <c r="C12" s="33" t="n">
        <v>1</v>
      </c>
      <c r="D12" s="33" t="s">
        <v>70</v>
      </c>
      <c r="E12" s="34" t="n">
        <v>2000</v>
      </c>
      <c r="F12" s="35" t="n">
        <f aca="false">C12*E12</f>
        <v>2000</v>
      </c>
      <c r="G12" s="36"/>
    </row>
    <row r="13" customFormat="false" ht="15" hidden="false" customHeight="false" outlineLevel="0" collapsed="false">
      <c r="A13" s="31" t="s">
        <v>88</v>
      </c>
      <c r="B13" s="32" t="s">
        <v>89</v>
      </c>
      <c r="C13" s="33" t="n">
        <v>1</v>
      </c>
      <c r="D13" s="33" t="s">
        <v>70</v>
      </c>
      <c r="E13" s="34" t="n">
        <v>1000</v>
      </c>
      <c r="F13" s="35" t="n">
        <f aca="false">C13*E13</f>
        <v>1000</v>
      </c>
      <c r="G13" s="36"/>
    </row>
    <row r="14" customFormat="false" ht="15" hidden="false" customHeight="false" outlineLevel="0" collapsed="false">
      <c r="A14" s="31" t="s">
        <v>90</v>
      </c>
      <c r="B14" s="32" t="s">
        <v>91</v>
      </c>
      <c r="C14" s="33" t="n">
        <v>1</v>
      </c>
      <c r="D14" s="33" t="s">
        <v>70</v>
      </c>
      <c r="E14" s="34" t="n">
        <v>1000</v>
      </c>
      <c r="F14" s="35" t="n">
        <f aca="false">C14*E14</f>
        <v>1000</v>
      </c>
      <c r="G14" s="36"/>
    </row>
    <row r="15" customFormat="false" ht="21.75" hidden="false" customHeight="true" outlineLevel="0" collapsed="false">
      <c r="A15" s="18" t="s">
        <v>92</v>
      </c>
      <c r="B15" s="18"/>
      <c r="C15" s="18"/>
      <c r="D15" s="18"/>
      <c r="E15" s="18"/>
      <c r="F15" s="19" t="n">
        <f aca="false">SUM(F4:F14)</f>
        <v>33272</v>
      </c>
      <c r="G15" s="17"/>
    </row>
  </sheetData>
  <mergeCells count="2">
    <mergeCell ref="A1:G1"/>
    <mergeCell ref="A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DA100"/>
    <pageSetUpPr fitToPage="fals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4" t="s">
        <v>9</v>
      </c>
      <c r="B1" s="44"/>
      <c r="C1" s="44"/>
      <c r="D1" s="44"/>
      <c r="E1" s="44"/>
      <c r="F1" s="44"/>
      <c r="G1" s="44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93</v>
      </c>
      <c r="B4" s="32" t="s">
        <v>94</v>
      </c>
      <c r="C4" s="33" t="n">
        <v>1</v>
      </c>
      <c r="D4" s="33" t="s">
        <v>42</v>
      </c>
      <c r="E4" s="34" t="n">
        <v>3000</v>
      </c>
      <c r="F4" s="35" t="n">
        <f aca="false">C4*E4</f>
        <v>3000</v>
      </c>
      <c r="G4" s="36"/>
    </row>
    <row r="5" customFormat="false" ht="15" hidden="false" customHeight="false" outlineLevel="0" collapsed="false">
      <c r="A5" s="31" t="s">
        <v>95</v>
      </c>
      <c r="B5" s="32" t="s">
        <v>96</v>
      </c>
      <c r="C5" s="33" t="n">
        <v>34</v>
      </c>
      <c r="D5" s="33" t="s">
        <v>97</v>
      </c>
      <c r="E5" s="34" t="n">
        <v>200</v>
      </c>
      <c r="F5" s="35" t="n">
        <f aca="false">C5*E5</f>
        <v>6800</v>
      </c>
      <c r="G5" s="36"/>
    </row>
    <row r="6" customFormat="false" ht="15" hidden="false" customHeight="false" outlineLevel="0" collapsed="false">
      <c r="A6" s="31" t="s">
        <v>98</v>
      </c>
      <c r="B6" s="32" t="s">
        <v>99</v>
      </c>
      <c r="C6" s="33" t="n">
        <v>700</v>
      </c>
      <c r="D6" s="33" t="s">
        <v>100</v>
      </c>
      <c r="E6" s="34" t="n">
        <v>6</v>
      </c>
      <c r="F6" s="35" t="n">
        <f aca="false">C6*E6</f>
        <v>4200</v>
      </c>
      <c r="G6" s="36"/>
    </row>
    <row r="7" customFormat="false" ht="15" hidden="false" customHeight="false" outlineLevel="0" collapsed="false">
      <c r="A7" s="31" t="s">
        <v>101</v>
      </c>
      <c r="B7" s="32" t="s">
        <v>102</v>
      </c>
      <c r="C7" s="33" t="n">
        <v>50</v>
      </c>
      <c r="D7" s="33" t="s">
        <v>103</v>
      </c>
      <c r="E7" s="34" t="n">
        <v>25</v>
      </c>
      <c r="F7" s="35" t="n">
        <f aca="false">C7*E7</f>
        <v>1250</v>
      </c>
      <c r="G7" s="36"/>
    </row>
    <row r="8" customFormat="false" ht="15" hidden="false" customHeight="false" outlineLevel="0" collapsed="false">
      <c r="A8" s="31" t="s">
        <v>104</v>
      </c>
      <c r="B8" s="32" t="s">
        <v>105</v>
      </c>
      <c r="C8" s="33" t="n">
        <v>1</v>
      </c>
      <c r="D8" s="33" t="s">
        <v>42</v>
      </c>
      <c r="E8" s="34" t="n">
        <v>14800</v>
      </c>
      <c r="F8" s="35" t="n">
        <f aca="false">C8*E8</f>
        <v>14800</v>
      </c>
      <c r="G8" s="36"/>
    </row>
    <row r="9" customFormat="false" ht="15" hidden="false" customHeight="false" outlineLevel="0" collapsed="false">
      <c r="A9" s="37" t="s">
        <v>106</v>
      </c>
      <c r="B9" s="38" t="s">
        <v>107</v>
      </c>
      <c r="C9" s="39" t="n">
        <v>1</v>
      </c>
      <c r="D9" s="39" t="s">
        <v>42</v>
      </c>
      <c r="E9" s="40" t="n">
        <v>0</v>
      </c>
      <c r="F9" s="41" t="n">
        <f aca="false">C9*E9</f>
        <v>0</v>
      </c>
      <c r="G9" s="42" t="s">
        <v>108</v>
      </c>
    </row>
    <row r="10" customFormat="false" ht="15" hidden="false" customHeight="false" outlineLevel="0" collapsed="false">
      <c r="A10" s="31" t="s">
        <v>109</v>
      </c>
      <c r="B10" s="32" t="s">
        <v>110</v>
      </c>
      <c r="C10" s="33" t="n">
        <v>2</v>
      </c>
      <c r="D10" s="33" t="s">
        <v>42</v>
      </c>
      <c r="E10" s="34" t="n">
        <v>5000</v>
      </c>
      <c r="F10" s="35" t="n">
        <f aca="false">C10*E10</f>
        <v>10000</v>
      </c>
      <c r="G10" s="36"/>
    </row>
    <row r="11" customFormat="false" ht="15" hidden="false" customHeight="false" outlineLevel="0" collapsed="false">
      <c r="A11" s="31" t="s">
        <v>111</v>
      </c>
      <c r="B11" s="32" t="s">
        <v>112</v>
      </c>
      <c r="C11" s="33" t="n">
        <v>3</v>
      </c>
      <c r="D11" s="33" t="s">
        <v>45</v>
      </c>
      <c r="E11" s="34" t="n">
        <v>2500</v>
      </c>
      <c r="F11" s="35" t="n">
        <f aca="false">C11*E11</f>
        <v>7500</v>
      </c>
      <c r="G11" s="36"/>
    </row>
    <row r="12" customFormat="false" ht="15" hidden="false" customHeight="false" outlineLevel="0" collapsed="false">
      <c r="A12" s="31" t="s">
        <v>113</v>
      </c>
      <c r="B12" s="32" t="s">
        <v>114</v>
      </c>
      <c r="C12" s="33" t="n">
        <v>10</v>
      </c>
      <c r="D12" s="33" t="s">
        <v>115</v>
      </c>
      <c r="E12" s="34" t="n">
        <v>100</v>
      </c>
      <c r="F12" s="35" t="n">
        <f aca="false">C12*E12</f>
        <v>1000</v>
      </c>
      <c r="G12" s="36"/>
    </row>
    <row r="13" customFormat="false" ht="15" hidden="false" customHeight="false" outlineLevel="0" collapsed="false">
      <c r="A13" s="31" t="s">
        <v>116</v>
      </c>
      <c r="B13" s="32" t="s">
        <v>117</v>
      </c>
      <c r="C13" s="33" t="n">
        <v>1</v>
      </c>
      <c r="D13" s="33" t="s">
        <v>70</v>
      </c>
      <c r="E13" s="34" t="n">
        <v>4000</v>
      </c>
      <c r="F13" s="35" t="n">
        <f aca="false">C13*E13</f>
        <v>4000</v>
      </c>
      <c r="G13" s="36"/>
    </row>
    <row r="14" customFormat="false" ht="15" hidden="false" customHeight="false" outlineLevel="0" collapsed="false">
      <c r="A14" s="31" t="s">
        <v>118</v>
      </c>
      <c r="B14" s="32" t="s">
        <v>119</v>
      </c>
      <c r="C14" s="33" t="n">
        <v>7</v>
      </c>
      <c r="D14" s="33" t="s">
        <v>120</v>
      </c>
      <c r="E14" s="34" t="n">
        <v>900</v>
      </c>
      <c r="F14" s="35" t="n">
        <f aca="false">C14*E14</f>
        <v>6300</v>
      </c>
      <c r="G14" s="36"/>
    </row>
    <row r="15" customFormat="false" ht="15" hidden="false" customHeight="false" outlineLevel="0" collapsed="false">
      <c r="A15" s="31" t="s">
        <v>121</v>
      </c>
      <c r="B15" s="32" t="s">
        <v>122</v>
      </c>
      <c r="C15" s="33" t="n">
        <v>1</v>
      </c>
      <c r="D15" s="33" t="s">
        <v>42</v>
      </c>
      <c r="E15" s="34" t="n">
        <v>750</v>
      </c>
      <c r="F15" s="35" t="n">
        <f aca="false">C15*E15</f>
        <v>750</v>
      </c>
      <c r="G15" s="36"/>
    </row>
    <row r="16" customFormat="false" ht="15" hidden="false" customHeight="false" outlineLevel="0" collapsed="false">
      <c r="A16" s="31" t="s">
        <v>123</v>
      </c>
      <c r="B16" s="32" t="s">
        <v>124</v>
      </c>
      <c r="C16" s="33" t="n">
        <v>1</v>
      </c>
      <c r="D16" s="33" t="s">
        <v>42</v>
      </c>
      <c r="E16" s="34" t="n">
        <v>1500</v>
      </c>
      <c r="F16" s="35" t="n">
        <f aca="false">C16*E16</f>
        <v>1500</v>
      </c>
      <c r="G16" s="36"/>
    </row>
    <row r="17" customFormat="false" ht="15" hidden="false" customHeight="false" outlineLevel="0" collapsed="false">
      <c r="A17" s="31" t="s">
        <v>125</v>
      </c>
      <c r="B17" s="32" t="s">
        <v>126</v>
      </c>
      <c r="C17" s="33" t="n">
        <v>1</v>
      </c>
      <c r="D17" s="33" t="s">
        <v>127</v>
      </c>
      <c r="E17" s="34" t="n">
        <v>2000</v>
      </c>
      <c r="F17" s="35" t="n">
        <f aca="false">C17*E17</f>
        <v>2000</v>
      </c>
      <c r="G17" s="36"/>
    </row>
    <row r="18" customFormat="false" ht="15" hidden="false" customHeight="false" outlineLevel="0" collapsed="false">
      <c r="A18" s="31" t="s">
        <v>128</v>
      </c>
      <c r="B18" s="32" t="s">
        <v>129</v>
      </c>
      <c r="C18" s="33" t="n">
        <v>6</v>
      </c>
      <c r="D18" s="33" t="s">
        <v>130</v>
      </c>
      <c r="E18" s="34" t="n">
        <v>250</v>
      </c>
      <c r="F18" s="35" t="n">
        <f aca="false">C18*E18</f>
        <v>1500</v>
      </c>
      <c r="G18" s="36"/>
    </row>
    <row r="19" customFormat="false" ht="15" hidden="false" customHeight="false" outlineLevel="0" collapsed="false">
      <c r="A19" s="31" t="s">
        <v>131</v>
      </c>
      <c r="B19" s="32" t="s">
        <v>132</v>
      </c>
      <c r="C19" s="33" t="n">
        <v>1</v>
      </c>
      <c r="D19" s="33" t="s">
        <v>42</v>
      </c>
      <c r="E19" s="34" t="n">
        <v>1700</v>
      </c>
      <c r="F19" s="35" t="n">
        <f aca="false">C19*E19</f>
        <v>1700</v>
      </c>
      <c r="G19" s="36"/>
    </row>
    <row r="20" customFormat="false" ht="15" hidden="false" customHeight="false" outlineLevel="0" collapsed="false">
      <c r="A20" s="31" t="s">
        <v>133</v>
      </c>
      <c r="B20" s="32" t="s">
        <v>134</v>
      </c>
      <c r="C20" s="33" t="n">
        <v>1</v>
      </c>
      <c r="D20" s="33" t="s">
        <v>42</v>
      </c>
      <c r="E20" s="34" t="n">
        <v>1700</v>
      </c>
      <c r="F20" s="35" t="n">
        <f aca="false">C20*E20</f>
        <v>1700</v>
      </c>
      <c r="G20" s="36"/>
    </row>
    <row r="21" customFormat="false" ht="15" hidden="false" customHeight="false" outlineLevel="0" collapsed="false">
      <c r="A21" s="31" t="s">
        <v>135</v>
      </c>
      <c r="B21" s="32" t="s">
        <v>136</v>
      </c>
      <c r="C21" s="33" t="n">
        <v>1</v>
      </c>
      <c r="D21" s="33" t="s">
        <v>137</v>
      </c>
      <c r="E21" s="34" t="n">
        <v>4000</v>
      </c>
      <c r="F21" s="35" t="n">
        <f aca="false">C21*E21</f>
        <v>4000</v>
      </c>
      <c r="G21" s="36"/>
    </row>
    <row r="22" customFormat="false" ht="15" hidden="false" customHeight="false" outlineLevel="0" collapsed="false">
      <c r="A22" s="31" t="s">
        <v>138</v>
      </c>
      <c r="B22" s="32" t="s">
        <v>139</v>
      </c>
      <c r="C22" s="33" t="n">
        <v>1</v>
      </c>
      <c r="D22" s="33" t="s">
        <v>137</v>
      </c>
      <c r="E22" s="34" t="n">
        <v>3500</v>
      </c>
      <c r="F22" s="35" t="n">
        <f aca="false">C22*E22</f>
        <v>3500</v>
      </c>
      <c r="G22" s="36"/>
    </row>
    <row r="23" customFormat="false" ht="15" hidden="false" customHeight="false" outlineLevel="0" collapsed="false">
      <c r="A23" s="31" t="s">
        <v>140</v>
      </c>
      <c r="B23" s="32" t="s">
        <v>141</v>
      </c>
      <c r="C23" s="33" t="n">
        <v>1</v>
      </c>
      <c r="D23" s="33" t="s">
        <v>137</v>
      </c>
      <c r="E23" s="34" t="n">
        <v>2000</v>
      </c>
      <c r="F23" s="35" t="n">
        <f aca="false">C23*E23</f>
        <v>2000</v>
      </c>
      <c r="G23" s="36"/>
    </row>
    <row r="24" customFormat="false" ht="15" hidden="false" customHeight="false" outlineLevel="0" collapsed="false">
      <c r="A24" s="31" t="s">
        <v>142</v>
      </c>
      <c r="B24" s="32" t="s">
        <v>143</v>
      </c>
      <c r="C24" s="33" t="n">
        <v>1</v>
      </c>
      <c r="D24" s="33" t="s">
        <v>137</v>
      </c>
      <c r="E24" s="34" t="n">
        <v>5000</v>
      </c>
      <c r="F24" s="35" t="n">
        <f aca="false">C24*E24</f>
        <v>5000</v>
      </c>
      <c r="G24" s="36"/>
    </row>
    <row r="25" customFormat="false" ht="15" hidden="false" customHeight="false" outlineLevel="0" collapsed="false">
      <c r="A25" s="31" t="s">
        <v>144</v>
      </c>
      <c r="B25" s="32" t="s">
        <v>145</v>
      </c>
      <c r="C25" s="33" t="n">
        <v>1</v>
      </c>
      <c r="D25" s="33" t="s">
        <v>137</v>
      </c>
      <c r="E25" s="34" t="n">
        <v>4000</v>
      </c>
      <c r="F25" s="35" t="n">
        <f aca="false">C25*E25</f>
        <v>4000</v>
      </c>
      <c r="G25" s="36"/>
    </row>
    <row r="26" customFormat="false" ht="21.75" hidden="false" customHeight="true" outlineLevel="0" collapsed="false">
      <c r="A26" s="18" t="s">
        <v>146</v>
      </c>
      <c r="B26" s="18"/>
      <c r="C26" s="18"/>
      <c r="D26" s="18"/>
      <c r="E26" s="18"/>
      <c r="F26" s="19" t="n">
        <f aca="false">SUM(F4:F25)</f>
        <v>86500</v>
      </c>
      <c r="G26" s="17"/>
    </row>
  </sheetData>
  <mergeCells count="2">
    <mergeCell ref="A1:G1"/>
    <mergeCell ref="A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8A1F"/>
    <pageSetUpPr fitToPage="fals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5" t="s">
        <v>11</v>
      </c>
      <c r="B1" s="45"/>
      <c r="C1" s="45"/>
      <c r="D1" s="45"/>
      <c r="E1" s="45"/>
      <c r="F1" s="45"/>
      <c r="G1" s="45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147</v>
      </c>
      <c r="B4" s="32" t="s">
        <v>148</v>
      </c>
      <c r="C4" s="33" t="n">
        <v>500</v>
      </c>
      <c r="D4" s="33" t="s">
        <v>149</v>
      </c>
      <c r="E4" s="34" t="n">
        <v>70</v>
      </c>
      <c r="F4" s="35" t="n">
        <f aca="false">C4*E4</f>
        <v>35000</v>
      </c>
      <c r="G4" s="36"/>
    </row>
    <row r="5" customFormat="false" ht="15" hidden="false" customHeight="false" outlineLevel="0" collapsed="false">
      <c r="A5" s="31" t="s">
        <v>150</v>
      </c>
      <c r="B5" s="32" t="s">
        <v>151</v>
      </c>
      <c r="C5" s="33" t="n">
        <v>700</v>
      </c>
      <c r="D5" s="33" t="s">
        <v>149</v>
      </c>
      <c r="E5" s="34" t="n">
        <v>10</v>
      </c>
      <c r="F5" s="35" t="n">
        <f aca="false">C5*E5</f>
        <v>7000</v>
      </c>
      <c r="G5" s="36"/>
    </row>
    <row r="6" customFormat="false" ht="15" hidden="false" customHeight="false" outlineLevel="0" collapsed="false">
      <c r="A6" s="31" t="s">
        <v>152</v>
      </c>
      <c r="B6" s="32" t="s">
        <v>153</v>
      </c>
      <c r="C6" s="33" t="n">
        <v>200</v>
      </c>
      <c r="D6" s="33" t="s">
        <v>149</v>
      </c>
      <c r="E6" s="34" t="n">
        <v>100</v>
      </c>
      <c r="F6" s="35" t="n">
        <f aca="false">C6*E6</f>
        <v>20000</v>
      </c>
      <c r="G6" s="36"/>
    </row>
    <row r="7" customFormat="false" ht="15" hidden="false" customHeight="false" outlineLevel="0" collapsed="false">
      <c r="A7" s="31" t="s">
        <v>154</v>
      </c>
      <c r="B7" s="32" t="s">
        <v>155</v>
      </c>
      <c r="C7" s="33" t="n">
        <v>1400</v>
      </c>
      <c r="D7" s="33" t="s">
        <v>149</v>
      </c>
      <c r="E7" s="34" t="n">
        <v>3</v>
      </c>
      <c r="F7" s="35" t="n">
        <f aca="false">C7*E7</f>
        <v>4200</v>
      </c>
      <c r="G7" s="36"/>
    </row>
    <row r="8" customFormat="false" ht="15" hidden="false" customHeight="false" outlineLevel="0" collapsed="false">
      <c r="A8" s="31" t="s">
        <v>156</v>
      </c>
      <c r="B8" s="32" t="s">
        <v>157</v>
      </c>
      <c r="C8" s="33" t="n">
        <v>10</v>
      </c>
      <c r="D8" s="33" t="s">
        <v>158</v>
      </c>
      <c r="E8" s="34" t="n">
        <v>50</v>
      </c>
      <c r="F8" s="35" t="n">
        <f aca="false">C8*E8</f>
        <v>500</v>
      </c>
      <c r="G8" s="36"/>
    </row>
    <row r="9" customFormat="false" ht="15" hidden="false" customHeight="false" outlineLevel="0" collapsed="false">
      <c r="A9" s="31" t="s">
        <v>159</v>
      </c>
      <c r="B9" s="32" t="s">
        <v>160</v>
      </c>
      <c r="C9" s="33" t="n">
        <v>1</v>
      </c>
      <c r="D9" s="33" t="s">
        <v>115</v>
      </c>
      <c r="E9" s="34" t="n">
        <v>2000</v>
      </c>
      <c r="F9" s="35" t="n">
        <f aca="false">C9*E9</f>
        <v>2000</v>
      </c>
      <c r="G9" s="36"/>
    </row>
    <row r="10" customFormat="false" ht="15" hidden="false" customHeight="false" outlineLevel="0" collapsed="false">
      <c r="A10" s="31" t="s">
        <v>161</v>
      </c>
      <c r="B10" s="32" t="s">
        <v>162</v>
      </c>
      <c r="C10" s="33" t="n">
        <v>500</v>
      </c>
      <c r="D10" s="33" t="s">
        <v>163</v>
      </c>
      <c r="E10" s="34" t="n">
        <v>12</v>
      </c>
      <c r="F10" s="35" t="n">
        <f aca="false">C10*E10</f>
        <v>6000</v>
      </c>
      <c r="G10" s="36"/>
    </row>
    <row r="11" customFormat="false" ht="15" hidden="false" customHeight="false" outlineLevel="0" collapsed="false">
      <c r="A11" s="31" t="s">
        <v>164</v>
      </c>
      <c r="B11" s="32" t="s">
        <v>165</v>
      </c>
      <c r="C11" s="33" t="n">
        <v>300</v>
      </c>
      <c r="D11" s="33" t="s">
        <v>149</v>
      </c>
      <c r="E11" s="34" t="n">
        <v>30</v>
      </c>
      <c r="F11" s="35" t="n">
        <f aca="false">C11*E11</f>
        <v>9000</v>
      </c>
      <c r="G11" s="36"/>
    </row>
    <row r="12" customFormat="false" ht="21.75" hidden="false" customHeight="true" outlineLevel="0" collapsed="false">
      <c r="A12" s="18" t="s">
        <v>166</v>
      </c>
      <c r="B12" s="18"/>
      <c r="C12" s="18"/>
      <c r="D12" s="18"/>
      <c r="E12" s="18"/>
      <c r="F12" s="19" t="n">
        <f aca="false">SUM(F4:F11)</f>
        <v>83700</v>
      </c>
      <c r="G12" s="17"/>
    </row>
  </sheetData>
  <mergeCells count="2">
    <mergeCell ref="A1:G1"/>
    <mergeCell ref="A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3AA7"/>
    <pageSetUpPr fitToPage="false"/>
  </sheetPr>
  <dimension ref="A1:G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6" t="s">
        <v>13</v>
      </c>
      <c r="B1" s="46"/>
      <c r="C1" s="46"/>
      <c r="D1" s="46"/>
      <c r="E1" s="46"/>
      <c r="F1" s="46"/>
      <c r="G1" s="46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22.35" hidden="false" customHeight="false" outlineLevel="0" collapsed="false">
      <c r="A4" s="31" t="s">
        <v>167</v>
      </c>
      <c r="B4" s="32" t="s">
        <v>168</v>
      </c>
      <c r="C4" s="33" t="n">
        <v>200</v>
      </c>
      <c r="D4" s="33" t="s">
        <v>169</v>
      </c>
      <c r="E4" s="34" t="n">
        <v>40</v>
      </c>
      <c r="F4" s="35" t="n">
        <f aca="false">C4*E4</f>
        <v>8000</v>
      </c>
      <c r="G4" s="36"/>
    </row>
    <row r="5" customFormat="false" ht="15" hidden="false" customHeight="false" outlineLevel="0" collapsed="false">
      <c r="A5" s="31" t="s">
        <v>170</v>
      </c>
      <c r="B5" s="32" t="s">
        <v>171</v>
      </c>
      <c r="C5" s="33" t="n">
        <v>1</v>
      </c>
      <c r="D5" s="33" t="s">
        <v>115</v>
      </c>
      <c r="E5" s="34" t="n">
        <v>2000</v>
      </c>
      <c r="F5" s="35" t="n">
        <f aca="false">C5*E5</f>
        <v>2000</v>
      </c>
      <c r="G5" s="36"/>
    </row>
    <row r="6" customFormat="false" ht="15" hidden="false" customHeight="false" outlineLevel="0" collapsed="false">
      <c r="A6" s="31" t="s">
        <v>172</v>
      </c>
      <c r="B6" s="32" t="s">
        <v>173</v>
      </c>
      <c r="C6" s="33" t="n">
        <v>1</v>
      </c>
      <c r="D6" s="33" t="s">
        <v>115</v>
      </c>
      <c r="E6" s="34" t="n">
        <v>1500</v>
      </c>
      <c r="F6" s="35" t="n">
        <f aca="false">C6*E6</f>
        <v>1500</v>
      </c>
      <c r="G6" s="36"/>
    </row>
    <row r="7" customFormat="false" ht="15" hidden="false" customHeight="false" outlineLevel="0" collapsed="false">
      <c r="A7" s="31" t="s">
        <v>174</v>
      </c>
      <c r="B7" s="32" t="s">
        <v>175</v>
      </c>
      <c r="C7" s="33" t="n">
        <v>240</v>
      </c>
      <c r="D7" s="33" t="s">
        <v>163</v>
      </c>
      <c r="E7" s="34" t="n">
        <v>3</v>
      </c>
      <c r="F7" s="35" t="n">
        <f aca="false">C7*E7</f>
        <v>720</v>
      </c>
      <c r="G7" s="36"/>
    </row>
    <row r="8" customFormat="false" ht="21.75" hidden="false" customHeight="true" outlineLevel="0" collapsed="false">
      <c r="A8" s="18" t="s">
        <v>176</v>
      </c>
      <c r="B8" s="18"/>
      <c r="C8" s="18"/>
      <c r="D8" s="18"/>
      <c r="E8" s="18"/>
      <c r="F8" s="19" t="n">
        <f aca="false">SUM(F4:F7)</f>
        <v>12220</v>
      </c>
      <c r="G8" s="17"/>
    </row>
  </sheetData>
  <mergeCells count="2">
    <mergeCell ref="A1:G1"/>
    <mergeCell ref="A8:E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34948"/>
    <pageSetUpPr fitToPage="false"/>
  </sheetPr>
  <dimension ref="A1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7" t="s">
        <v>15</v>
      </c>
      <c r="B1" s="47"/>
      <c r="C1" s="47"/>
      <c r="D1" s="47"/>
      <c r="E1" s="47"/>
      <c r="F1" s="47"/>
      <c r="G1" s="47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177</v>
      </c>
      <c r="B4" s="32" t="s">
        <v>178</v>
      </c>
      <c r="C4" s="33" t="n">
        <v>4</v>
      </c>
      <c r="D4" s="33" t="s">
        <v>179</v>
      </c>
      <c r="E4" s="34" t="n">
        <v>500</v>
      </c>
      <c r="F4" s="35" t="n">
        <f aca="false">C4*E4</f>
        <v>2000</v>
      </c>
      <c r="G4" s="36"/>
    </row>
    <row r="5" customFormat="false" ht="15" hidden="false" customHeight="false" outlineLevel="0" collapsed="false">
      <c r="A5" s="31" t="s">
        <v>180</v>
      </c>
      <c r="B5" s="32" t="s">
        <v>181</v>
      </c>
      <c r="C5" s="33" t="n">
        <v>8</v>
      </c>
      <c r="D5" s="33" t="s">
        <v>179</v>
      </c>
      <c r="E5" s="34" t="n">
        <v>30</v>
      </c>
      <c r="F5" s="35" t="n">
        <f aca="false">C5*E5</f>
        <v>240</v>
      </c>
      <c r="G5" s="36"/>
    </row>
    <row r="6" customFormat="false" ht="15" hidden="false" customHeight="false" outlineLevel="0" collapsed="false">
      <c r="A6" s="31" t="s">
        <v>182</v>
      </c>
      <c r="B6" s="32" t="s">
        <v>183</v>
      </c>
      <c r="C6" s="33" t="n">
        <v>8</v>
      </c>
      <c r="D6" s="33" t="s">
        <v>179</v>
      </c>
      <c r="E6" s="34" t="n">
        <v>200</v>
      </c>
      <c r="F6" s="35" t="n">
        <f aca="false">C6*E6</f>
        <v>1600</v>
      </c>
      <c r="G6" s="36"/>
    </row>
    <row r="7" customFormat="false" ht="15" hidden="false" customHeight="false" outlineLevel="0" collapsed="false">
      <c r="A7" s="31" t="s">
        <v>184</v>
      </c>
      <c r="B7" s="32" t="s">
        <v>185</v>
      </c>
      <c r="C7" s="33" t="n">
        <v>20</v>
      </c>
      <c r="D7" s="33" t="s">
        <v>186</v>
      </c>
      <c r="E7" s="34" t="n">
        <v>30</v>
      </c>
      <c r="F7" s="35" t="n">
        <f aca="false">C7*E7</f>
        <v>600</v>
      </c>
      <c r="G7" s="36"/>
    </row>
    <row r="8" customFormat="false" ht="15" hidden="false" customHeight="false" outlineLevel="0" collapsed="false">
      <c r="A8" s="31" t="s">
        <v>187</v>
      </c>
      <c r="B8" s="32" t="s">
        <v>188</v>
      </c>
      <c r="C8" s="33" t="n">
        <v>8</v>
      </c>
      <c r="D8" s="33" t="s">
        <v>179</v>
      </c>
      <c r="E8" s="34" t="n">
        <v>50</v>
      </c>
      <c r="F8" s="35" t="n">
        <f aca="false">C8*E8</f>
        <v>400</v>
      </c>
      <c r="G8" s="36"/>
    </row>
    <row r="9" customFormat="false" ht="21.75" hidden="false" customHeight="true" outlineLevel="0" collapsed="false">
      <c r="A9" s="18" t="s">
        <v>189</v>
      </c>
      <c r="B9" s="18"/>
      <c r="C9" s="18"/>
      <c r="D9" s="18"/>
      <c r="E9" s="18"/>
      <c r="F9" s="19" t="n">
        <f aca="false">SUM(F4:F8)</f>
        <v>4840</v>
      </c>
      <c r="G9" s="17"/>
    </row>
  </sheetData>
  <mergeCells count="2">
    <mergeCell ref="A1:G1"/>
    <mergeCell ref="A9:E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87BA4"/>
    <pageSetUpPr fitToPage="false"/>
  </sheetPr>
  <dimension ref="A1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8" t="s">
        <v>17</v>
      </c>
      <c r="B1" s="48"/>
      <c r="C1" s="48"/>
      <c r="D1" s="48"/>
      <c r="E1" s="48"/>
      <c r="F1" s="48"/>
      <c r="G1" s="48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190</v>
      </c>
      <c r="B4" s="32" t="s">
        <v>191</v>
      </c>
      <c r="C4" s="33" t="n">
        <v>1</v>
      </c>
      <c r="D4" s="33" t="s">
        <v>192</v>
      </c>
      <c r="E4" s="34" t="n">
        <v>2500</v>
      </c>
      <c r="F4" s="35" t="n">
        <f aca="false">C4*E4</f>
        <v>2500</v>
      </c>
      <c r="G4" s="36"/>
    </row>
    <row r="5" customFormat="false" ht="15" hidden="false" customHeight="false" outlineLevel="0" collapsed="false">
      <c r="A5" s="31" t="s">
        <v>193</v>
      </c>
      <c r="B5" s="32" t="s">
        <v>194</v>
      </c>
      <c r="C5" s="33" t="n">
        <v>400</v>
      </c>
      <c r="D5" s="33" t="s">
        <v>195</v>
      </c>
      <c r="E5" s="34" t="n">
        <v>30</v>
      </c>
      <c r="F5" s="35" t="n">
        <f aca="false">C5*E5</f>
        <v>12000</v>
      </c>
      <c r="G5" s="36"/>
    </row>
    <row r="6" customFormat="false" ht="15" hidden="false" customHeight="false" outlineLevel="0" collapsed="false">
      <c r="A6" s="31" t="s">
        <v>196</v>
      </c>
      <c r="B6" s="32" t="s">
        <v>197</v>
      </c>
      <c r="C6" s="33" t="n">
        <v>200</v>
      </c>
      <c r="D6" s="33" t="s">
        <v>192</v>
      </c>
      <c r="E6" s="34" t="n">
        <v>15</v>
      </c>
      <c r="F6" s="35" t="n">
        <f aca="false">C6*E6</f>
        <v>3000</v>
      </c>
      <c r="G6" s="36"/>
    </row>
    <row r="7" customFormat="false" ht="15" hidden="false" customHeight="false" outlineLevel="0" collapsed="false">
      <c r="A7" s="31" t="s">
        <v>198</v>
      </c>
      <c r="B7" s="32" t="s">
        <v>199</v>
      </c>
      <c r="C7" s="33" t="n">
        <v>100</v>
      </c>
      <c r="D7" s="33" t="s">
        <v>200</v>
      </c>
      <c r="E7" s="34" t="n">
        <v>15</v>
      </c>
      <c r="F7" s="35" t="n">
        <f aca="false">C7*E7</f>
        <v>1500</v>
      </c>
      <c r="G7" s="36"/>
    </row>
    <row r="8" customFormat="false" ht="15" hidden="false" customHeight="false" outlineLevel="0" collapsed="false">
      <c r="A8" s="37" t="s">
        <v>201</v>
      </c>
      <c r="B8" s="38" t="s">
        <v>202</v>
      </c>
      <c r="C8" s="39" t="n">
        <v>0</v>
      </c>
      <c r="D8" s="39" t="s">
        <v>158</v>
      </c>
      <c r="E8" s="40" t="n">
        <v>0</v>
      </c>
      <c r="F8" s="41" t="n">
        <f aca="false">C8*E8</f>
        <v>0</v>
      </c>
      <c r="G8" s="42" t="s">
        <v>203</v>
      </c>
    </row>
    <row r="9" customFormat="false" ht="21.75" hidden="false" customHeight="true" outlineLevel="0" collapsed="false">
      <c r="A9" s="18" t="s">
        <v>204</v>
      </c>
      <c r="B9" s="18"/>
      <c r="C9" s="18"/>
      <c r="D9" s="18"/>
      <c r="E9" s="18"/>
      <c r="F9" s="19" t="n">
        <f aca="false">SUM(F4:F8)</f>
        <v>19000</v>
      </c>
      <c r="G9" s="17"/>
    </row>
  </sheetData>
  <mergeCells count="2">
    <mergeCell ref="A1:G1"/>
    <mergeCell ref="A9:E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B6834"/>
    <pageSetUpPr fitToPage="false"/>
  </sheetPr>
  <dimension ref="A1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8"/>
    <col collapsed="false" customWidth="true" hidden="false" outlineLevel="0" max="4" min="4" style="0" width="11"/>
    <col collapsed="false" customWidth="true" hidden="false" outlineLevel="0" max="6" min="5" style="0" width="14"/>
    <col collapsed="false" customWidth="true" hidden="false" outlineLevel="0" max="7" min="7" style="0" width="32"/>
  </cols>
  <sheetData>
    <row r="1" customFormat="false" ht="25.5" hidden="false" customHeight="true" outlineLevel="0" collapsed="false">
      <c r="A1" s="49" t="s">
        <v>19</v>
      </c>
      <c r="B1" s="49"/>
      <c r="C1" s="49"/>
      <c r="D1" s="49"/>
      <c r="E1" s="49"/>
      <c r="F1" s="49"/>
      <c r="G1" s="49"/>
    </row>
    <row r="3" customFormat="false" ht="19.5" hidden="false" customHeight="true" outlineLevel="0" collapsed="false">
      <c r="A3" s="4" t="s">
        <v>33</v>
      </c>
      <c r="B3" s="4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4" t="s">
        <v>39</v>
      </c>
    </row>
    <row r="4" customFormat="false" ht="15" hidden="false" customHeight="false" outlineLevel="0" collapsed="false">
      <c r="A4" s="31" t="s">
        <v>205</v>
      </c>
      <c r="B4" s="32" t="s">
        <v>206</v>
      </c>
      <c r="C4" s="33" t="n">
        <v>1</v>
      </c>
      <c r="D4" s="33" t="s">
        <v>42</v>
      </c>
      <c r="E4" s="34" t="n">
        <v>5000</v>
      </c>
      <c r="F4" s="35" t="n">
        <f aca="false">C4*E4</f>
        <v>5000</v>
      </c>
      <c r="G4" s="36"/>
    </row>
    <row r="5" customFormat="false" ht="15" hidden="false" customHeight="false" outlineLevel="0" collapsed="false">
      <c r="A5" s="31" t="s">
        <v>207</v>
      </c>
      <c r="B5" s="32" t="s">
        <v>208</v>
      </c>
      <c r="C5" s="33" t="n">
        <v>1</v>
      </c>
      <c r="D5" s="33" t="s">
        <v>42</v>
      </c>
      <c r="E5" s="34" t="n">
        <v>2000</v>
      </c>
      <c r="F5" s="35" t="n">
        <f aca="false">C5*E5</f>
        <v>2000</v>
      </c>
      <c r="G5" s="36"/>
    </row>
    <row r="6" customFormat="false" ht="15" hidden="false" customHeight="false" outlineLevel="0" collapsed="false">
      <c r="A6" s="31" t="s">
        <v>209</v>
      </c>
      <c r="B6" s="32" t="s">
        <v>210</v>
      </c>
      <c r="C6" s="33" t="n">
        <v>25</v>
      </c>
      <c r="D6" s="33" t="s">
        <v>211</v>
      </c>
      <c r="E6" s="34" t="n">
        <v>100</v>
      </c>
      <c r="F6" s="35" t="n">
        <f aca="false">C6*E6</f>
        <v>2500</v>
      </c>
      <c r="G6" s="36"/>
    </row>
    <row r="7" customFormat="false" ht="15" hidden="false" customHeight="false" outlineLevel="0" collapsed="false">
      <c r="A7" s="31" t="s">
        <v>212</v>
      </c>
      <c r="B7" s="32" t="s">
        <v>57</v>
      </c>
      <c r="C7" s="33" t="n">
        <v>1</v>
      </c>
      <c r="D7" s="33" t="s">
        <v>42</v>
      </c>
      <c r="E7" s="34" t="n">
        <v>2000</v>
      </c>
      <c r="F7" s="35" t="n">
        <f aca="false">C7*E7</f>
        <v>2000</v>
      </c>
      <c r="G7" s="36"/>
    </row>
    <row r="8" customFormat="false" ht="15" hidden="false" customHeight="false" outlineLevel="0" collapsed="false">
      <c r="A8" s="31" t="s">
        <v>213</v>
      </c>
      <c r="B8" s="32" t="s">
        <v>214</v>
      </c>
      <c r="C8" s="33" t="n">
        <v>1</v>
      </c>
      <c r="D8" s="33" t="s">
        <v>42</v>
      </c>
      <c r="E8" s="34" t="n">
        <v>4000</v>
      </c>
      <c r="F8" s="35" t="n">
        <f aca="false">C8*E8</f>
        <v>4000</v>
      </c>
      <c r="G8" s="36"/>
    </row>
    <row r="9" customFormat="false" ht="21.75" hidden="false" customHeight="true" outlineLevel="0" collapsed="false">
      <c r="A9" s="18" t="s">
        <v>215</v>
      </c>
      <c r="B9" s="18"/>
      <c r="C9" s="18"/>
      <c r="D9" s="18"/>
      <c r="E9" s="18"/>
      <c r="F9" s="19" t="n">
        <f aca="false">SUM(F4:F8)</f>
        <v>15500</v>
      </c>
      <c r="G9" s="17"/>
    </row>
  </sheetData>
  <mergeCells count="2">
    <mergeCell ref="A1:G1"/>
    <mergeCell ref="A9:E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2026-07-21T12:50:17Z</dcterms:created>
  <dc:creator>openpyxl</dc:creator>
  <dc:description/>
  <dc:language>en-GH</dc:language>
  <cp:lastModifiedBy/>
  <dcterms:modified xsi:type="dcterms:W3CDTF">2026-07-21T12:50:44Z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